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rgis\Desktop\"/>
    </mc:Choice>
  </mc:AlternateContent>
  <xr:revisionPtr revIDLastSave="0" documentId="13_ncr:1_{700F88CA-6D72-4769-A2A7-BD23B856DAD4}" xr6:coauthVersionLast="47" xr6:coauthVersionMax="47" xr10:uidLastSave="{00000000-0000-0000-0000-000000000000}"/>
  <bookViews>
    <workbookView xWindow="-110" yWindow="-110" windowWidth="19420" windowHeight="10300" tabRatio="774" xr2:uid="{00000000-000D-0000-FFFF-FFFF00000000}"/>
  </bookViews>
  <sheets>
    <sheet name="duomenys" sheetId="9" r:id="rId1"/>
    <sheet name="F1A" sheetId="5" r:id="rId2"/>
    <sheet name="F1B" sheetId="1" r:id="rId3"/>
    <sheet name="F1C" sheetId="4" r:id="rId4"/>
    <sheet name="F1G" sheetId="10" r:id="rId5"/>
    <sheet name="F1H" sheetId="11" r:id="rId6"/>
    <sheet name="HLG" sheetId="12" r:id="rId7"/>
  </sheets>
  <definedNames>
    <definedName name="_xlnm._FilterDatabase" localSheetId="1" hidden="1">F1A!$B$7:$K$20</definedName>
    <definedName name="_xlnm.Print_Area" localSheetId="1">F1A!$A$1:$L$23</definedName>
    <definedName name="_xlnm.Print_Area" localSheetId="2">F1B!$A$1:$L$13</definedName>
    <definedName name="_xlnm.Print_Area" localSheetId="3">F1C!$A$1:$L$14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0" i="11" l="1"/>
  <c r="L9" i="11"/>
  <c r="L8" i="11"/>
  <c r="L7" i="11"/>
  <c r="L10" i="1"/>
  <c r="L9" i="1"/>
  <c r="L8" i="1"/>
  <c r="L7" i="1"/>
  <c r="L7" i="5"/>
  <c r="L18" i="5"/>
  <c r="K18" i="5"/>
  <c r="L8" i="4"/>
  <c r="K8" i="4"/>
  <c r="L9" i="10"/>
  <c r="K9" i="10"/>
  <c r="L16" i="5"/>
  <c r="K16" i="5"/>
  <c r="L9" i="5"/>
  <c r="K9" i="5"/>
  <c r="K9" i="11"/>
  <c r="K7" i="11"/>
  <c r="L7" i="12"/>
  <c r="K7" i="12"/>
  <c r="L9" i="12"/>
  <c r="K9" i="12"/>
  <c r="L19" i="12"/>
  <c r="K19" i="12"/>
  <c r="L10" i="12"/>
  <c r="K10" i="12"/>
  <c r="L12" i="12"/>
  <c r="K12" i="12"/>
  <c r="L14" i="12"/>
  <c r="K14" i="12"/>
  <c r="L13" i="12"/>
  <c r="K13" i="12"/>
  <c r="L17" i="12"/>
  <c r="K17" i="12"/>
  <c r="L18" i="12"/>
  <c r="K18" i="12"/>
  <c r="L16" i="12"/>
  <c r="K16" i="12"/>
  <c r="K23" i="12"/>
  <c r="C23" i="12"/>
  <c r="K22" i="12"/>
  <c r="C22" i="12"/>
  <c r="L20" i="12"/>
  <c r="K20" i="12"/>
  <c r="L8" i="12"/>
  <c r="K8" i="12"/>
  <c r="L15" i="12"/>
  <c r="K15" i="12"/>
  <c r="L11" i="12"/>
  <c r="K11" i="12"/>
  <c r="A2" i="12"/>
  <c r="K8" i="11"/>
  <c r="K10" i="11"/>
  <c r="L9" i="4"/>
  <c r="K9" i="4"/>
  <c r="L7" i="4"/>
  <c r="K7" i="4"/>
  <c r="L10" i="4"/>
  <c r="K10" i="4"/>
  <c r="L7" i="10"/>
  <c r="K7" i="10"/>
  <c r="K10" i="1" l="1"/>
  <c r="K14" i="11"/>
  <c r="C14" i="11"/>
  <c r="K13" i="11"/>
  <c r="C13" i="11"/>
  <c r="A2" i="11"/>
  <c r="K12" i="10"/>
  <c r="C12" i="10"/>
  <c r="K11" i="10"/>
  <c r="C11" i="10"/>
  <c r="K8" i="10"/>
  <c r="L8" i="10"/>
  <c r="A2" i="10"/>
  <c r="L13" i="5" l="1"/>
  <c r="L11" i="5"/>
  <c r="L10" i="5"/>
  <c r="L15" i="5"/>
  <c r="L12" i="5"/>
  <c r="L17" i="5"/>
  <c r="L8" i="5"/>
  <c r="L19" i="5"/>
  <c r="L14" i="5"/>
  <c r="L20" i="5"/>
  <c r="K12" i="5" l="1"/>
  <c r="K20" i="5"/>
  <c r="K19" i="5" l="1"/>
  <c r="K8" i="1"/>
  <c r="K11" i="4"/>
  <c r="L11" i="4"/>
  <c r="C22" i="5"/>
  <c r="K15" i="5"/>
  <c r="K11" i="5"/>
  <c r="K14" i="5"/>
  <c r="K13" i="5"/>
  <c r="K8" i="5"/>
  <c r="K10" i="5"/>
  <c r="K7" i="5"/>
  <c r="K17" i="5"/>
  <c r="K12" i="1"/>
  <c r="K13" i="4"/>
  <c r="K14" i="4"/>
  <c r="C14" i="4"/>
  <c r="C13" i="4"/>
  <c r="K13" i="1"/>
  <c r="C13" i="1"/>
  <c r="C12" i="1"/>
  <c r="K22" i="5"/>
  <c r="C23" i="5"/>
  <c r="A2" i="4"/>
  <c r="A2" i="1"/>
  <c r="K23" i="5"/>
  <c r="A2" i="5"/>
  <c r="K7" i="1"/>
  <c r="K9" i="1"/>
</calcChain>
</file>

<file path=xl/sharedStrings.xml><?xml version="1.0" encoding="utf-8"?>
<sst xmlns="http://schemas.openxmlformats.org/spreadsheetml/2006/main" count="161" uniqueCount="77">
  <si>
    <t>Nr.</t>
  </si>
  <si>
    <t>Komanda</t>
  </si>
  <si>
    <t>Rezultatas</t>
  </si>
  <si>
    <t>Parašai:</t>
  </si>
  <si>
    <t>Utena</t>
  </si>
  <si>
    <t>Šiauliai</t>
  </si>
  <si>
    <t>Panevėžys</t>
  </si>
  <si>
    <t>Virginijus Ivančikas</t>
  </si>
  <si>
    <t>Per 1000</t>
  </si>
  <si>
    <t>Varžybų pavadinimas</t>
  </si>
  <si>
    <t>Vieta</t>
  </si>
  <si>
    <t>Data</t>
  </si>
  <si>
    <t>Varžybų sekretorius</t>
  </si>
  <si>
    <t>Data:</t>
  </si>
  <si>
    <t>F-1-B rezultatai</t>
  </si>
  <si>
    <t>F-1-C rezultatai</t>
  </si>
  <si>
    <t>F-1-A rezultatai</t>
  </si>
  <si>
    <t>Laisvo skridimo aviamodelių varžybos</t>
  </si>
  <si>
    <t>Dalyvis</t>
  </si>
  <si>
    <t>Paulius Budovas</t>
  </si>
  <si>
    <t>Modestas Snukiškis</t>
  </si>
  <si>
    <t>Klubinės</t>
  </si>
  <si>
    <t>Saulius Kaunietis</t>
  </si>
  <si>
    <t>Vilnius</t>
  </si>
  <si>
    <t>Rolandas Mackus</t>
  </si>
  <si>
    <t>Paluknys</t>
  </si>
  <si>
    <t>F-1-H rezultatai</t>
  </si>
  <si>
    <t>F-1-G rezultatai</t>
  </si>
  <si>
    <t>F1</t>
  </si>
  <si>
    <t>F2</t>
  </si>
  <si>
    <t>Vyr. teisėjas</t>
  </si>
  <si>
    <t>Vytautas Kaunietis</t>
  </si>
  <si>
    <t>Marius Bliujus</t>
  </si>
  <si>
    <t>Varėna</t>
  </si>
  <si>
    <t>Danas Babenskas</t>
  </si>
  <si>
    <t>Darijus Atkočiūnas</t>
  </si>
  <si>
    <t>Biržai</t>
  </si>
  <si>
    <t>H-L-G rezultatai</t>
  </si>
  <si>
    <t>Vytas Klezys</t>
  </si>
  <si>
    <t>Laimis Praniauskas</t>
  </si>
  <si>
    <t>Edmundas Mikulėnas</t>
  </si>
  <si>
    <t>Gediminas Vaitekūnas</t>
  </si>
  <si>
    <t xml:space="preserve"> F-1-G, F-1-H, HLG</t>
  </si>
  <si>
    <t>F-1-A, F-1-B, F-1-C</t>
  </si>
  <si>
    <t>Algirdas Žiūkas</t>
  </si>
  <si>
    <t>Arvydas Palskys</t>
  </si>
  <si>
    <t>Julius Jaskonis (J)</t>
  </si>
  <si>
    <t>Henrikas Aukštakis</t>
  </si>
  <si>
    <t>Airija</t>
  </si>
  <si>
    <t>Jomantas Kviklys</t>
  </si>
  <si>
    <t>Mantas Užgirys</t>
  </si>
  <si>
    <t>Matas Bušniauskas</t>
  </si>
  <si>
    <t>Benas Krasovskis</t>
  </si>
  <si>
    <t>Mantas Užgirys - 12</t>
  </si>
  <si>
    <t>Matas Bušniauskas - 12</t>
  </si>
  <si>
    <t>Pijus Eismantas - 12</t>
  </si>
  <si>
    <t>Vaiva Ivančikaitė - 12</t>
  </si>
  <si>
    <t>Rokas Ivančikas - 12</t>
  </si>
  <si>
    <t>Varėnos taurė 2026</t>
  </si>
  <si>
    <t>Vaiva Ivančikaitė</t>
  </si>
  <si>
    <t>Vincas Jaskonis - 12</t>
  </si>
  <si>
    <t>Julius Jaskonis</t>
  </si>
  <si>
    <t>Vincas Jaskonis</t>
  </si>
  <si>
    <t>Pranys Adomas (J)</t>
  </si>
  <si>
    <t>Jomantas Kviklys F1B</t>
  </si>
  <si>
    <t>Gabrielius Vedrickas - 12</t>
  </si>
  <si>
    <t>Kaštonas Riauka - 12</t>
  </si>
  <si>
    <t>Audrius Ramanauskas - 12</t>
  </si>
  <si>
    <t>Gustasas Treinys</t>
  </si>
  <si>
    <t>Robertas Poškus</t>
  </si>
  <si>
    <t>Pasvalys</t>
  </si>
  <si>
    <t>Simona Kaunietytė</t>
  </si>
  <si>
    <t>Virginijus Furmaniukas</t>
  </si>
  <si>
    <t>Pijus Furmaniukas</t>
  </si>
  <si>
    <t>Donatas Pampikas</t>
  </si>
  <si>
    <t>Rokas Ivančikas</t>
  </si>
  <si>
    <t xml:space="preserve">Aronas Treinys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</si>
</sst>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0">
    <font>
      <sz val="10"/>
      <name val="Arial"/>
      <charset val="186"/>
    </font>
    <font>
      <b/>
      <sz val="12"/>
      <color indexed="8"/>
      <name val="Times New Roman Baltic"/>
      <family val="1"/>
      <charset val="186"/>
    </font>
    <font>
      <sz val="12"/>
      <name val="Times New Roman Baltic"/>
      <family val="1"/>
      <charset val="186"/>
    </font>
    <font>
      <sz val="12"/>
      <color indexed="8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12"/>
      <name val="Arial"/>
      <family val="2"/>
    </font>
    <font>
      <b/>
      <sz val="10"/>
      <name val="Arial"/>
      <family val="2"/>
      <charset val="186"/>
    </font>
    <font>
      <b/>
      <sz val="14"/>
      <name val="Times New Roman"/>
      <family val="1"/>
      <charset val="186"/>
    </font>
    <font>
      <sz val="8"/>
      <name val="Arial"/>
      <charset val="186"/>
    </font>
    <font>
      <b/>
      <sz val="12"/>
      <name val="Times New Roman"/>
      <family val="1"/>
      <charset val="186"/>
    </font>
    <font>
      <b/>
      <sz val="12"/>
      <name val="Times New Roman Baltic"/>
      <charset val="186"/>
    </font>
    <font>
      <sz val="14"/>
      <color indexed="8"/>
      <name val="HandelGothic TL"/>
      <family val="5"/>
      <charset val="186"/>
    </font>
    <font>
      <sz val="10"/>
      <name val="HandelGothic TL"/>
      <family val="5"/>
      <charset val="186"/>
    </font>
    <font>
      <sz val="12"/>
      <name val="HandelGothic TL"/>
      <family val="5"/>
      <charset val="186"/>
    </font>
    <font>
      <sz val="12"/>
      <color indexed="8"/>
      <name val="HandelGothic TL"/>
      <family val="5"/>
      <charset val="186"/>
    </font>
    <font>
      <sz val="12"/>
      <color indexed="8"/>
      <name val="Times New Roman Baltic"/>
      <charset val="186"/>
    </font>
    <font>
      <sz val="12"/>
      <name val="Times New Roman Baltic"/>
      <charset val="186"/>
    </font>
    <font>
      <sz val="10"/>
      <color rgb="FFFF0000"/>
      <name val="Arial"/>
      <family val="2"/>
      <charset val="186"/>
    </font>
    <font>
      <b/>
      <sz val="12"/>
      <color rgb="FFFF0000"/>
      <name val="Times New Roman Baltic"/>
      <family val="1"/>
      <charset val="186"/>
    </font>
    <font>
      <sz val="10"/>
      <color indexed="8"/>
      <name val="Times New Roman Baltic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right"/>
    </xf>
    <xf numFmtId="0" fontId="3" fillId="0" borderId="4" xfId="0" applyFont="1" applyBorder="1"/>
    <xf numFmtId="1" fontId="1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6" fillId="3" borderId="4" xfId="0" applyFont="1" applyFill="1" applyBorder="1"/>
    <xf numFmtId="0" fontId="0" fillId="0" borderId="4" xfId="0" applyBorder="1"/>
    <xf numFmtId="0" fontId="7" fillId="0" borderId="4" xfId="0" applyFont="1" applyBorder="1"/>
    <xf numFmtId="0" fontId="9" fillId="0" borderId="4" xfId="0" applyFont="1" applyBorder="1"/>
    <xf numFmtId="164" fontId="0" fillId="0" borderId="4" xfId="0" applyNumberFormat="1" applyBorder="1"/>
    <xf numFmtId="0" fontId="10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/>
    <xf numFmtId="14" fontId="11" fillId="0" borderId="0" xfId="0" applyNumberFormat="1" applyFont="1" applyAlignment="1">
      <alignment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right"/>
    </xf>
    <xf numFmtId="0" fontId="15" fillId="0" borderId="4" xfId="0" applyFont="1" applyBorder="1"/>
    <xf numFmtId="0" fontId="3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15" fillId="0" borderId="11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" fontId="1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3" fillId="0" borderId="15" xfId="0" applyFont="1" applyBorder="1"/>
    <xf numFmtId="0" fontId="3" fillId="0" borderId="16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17" fillId="0" borderId="0" xfId="0" applyFont="1"/>
    <xf numFmtId="0" fontId="18" fillId="0" borderId="17" xfId="0" applyFont="1" applyBorder="1" applyAlignment="1">
      <alignment horizontal="center"/>
    </xf>
    <xf numFmtId="1" fontId="1" fillId="0" borderId="5" xfId="0" applyNumberFormat="1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>
      <alignment horizontal="right" vertic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6" fillId="0" borderId="4" xfId="0" applyFont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15" fillId="0" borderId="22" xfId="0" applyFont="1" applyBorder="1" applyAlignment="1">
      <alignment horizontal="left"/>
    </xf>
    <xf numFmtId="0" fontId="2" fillId="0" borderId="21" xfId="0" applyFont="1" applyBorder="1" applyAlignment="1">
      <alignment horizontal="center"/>
    </xf>
    <xf numFmtId="0" fontId="15" fillId="0" borderId="3" xfId="0" applyFont="1" applyBorder="1"/>
    <xf numFmtId="0" fontId="3" fillId="0" borderId="3" xfId="0" applyFont="1" applyBorder="1"/>
    <xf numFmtId="0" fontId="3" fillId="0" borderId="23" xfId="0" applyFont="1" applyBorder="1"/>
    <xf numFmtId="0" fontId="4" fillId="2" borderId="24" xfId="0" applyFont="1" applyFill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3" fillId="0" borderId="9" xfId="0" applyFont="1" applyBorder="1"/>
    <xf numFmtId="0" fontId="3" fillId="0" borderId="21" xfId="0" applyFont="1" applyBorder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0" fontId="19" fillId="0" borderId="2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5" fillId="0" borderId="19" xfId="0" applyFont="1" applyBorder="1" applyAlignment="1">
      <alignment horizontal="left"/>
    </xf>
    <xf numFmtId="0" fontId="15" fillId="0" borderId="16" xfId="0" applyFont="1" applyBorder="1" applyAlignment="1">
      <alignment horizontal="center"/>
    </xf>
    <xf numFmtId="0" fontId="15" fillId="0" borderId="16" xfId="0" applyFont="1" applyBorder="1"/>
    <xf numFmtId="0" fontId="15" fillId="0" borderId="9" xfId="0" applyFont="1" applyBorder="1"/>
    <xf numFmtId="0" fontId="15" fillId="0" borderId="9" xfId="0" applyFont="1" applyBorder="1" applyAlignment="1">
      <alignment horizontal="right"/>
    </xf>
    <xf numFmtId="0" fontId="15" fillId="0" borderId="15" xfId="0" applyFont="1" applyBorder="1"/>
    <xf numFmtId="0" fontId="2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4" fontId="15" fillId="0" borderId="0" xfId="0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/>
    </xf>
    <xf numFmtId="0" fontId="3" fillId="0" borderId="25" xfId="0" applyFont="1" applyBorder="1" applyAlignment="1">
      <alignment horizontal="center"/>
    </xf>
    <xf numFmtId="0" fontId="3" fillId="0" borderId="26" xfId="0" applyFont="1" applyBorder="1"/>
    <xf numFmtId="0" fontId="3" fillId="0" borderId="27" xfId="0" applyFont="1" applyBorder="1"/>
    <xf numFmtId="0" fontId="3" fillId="0" borderId="27" xfId="0" applyFont="1" applyBorder="1" applyAlignment="1">
      <alignment horizontal="right"/>
    </xf>
    <xf numFmtId="0" fontId="3" fillId="0" borderId="28" xfId="0" applyFont="1" applyBorder="1"/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1" fillId="0" borderId="0" xfId="0" applyFont="1" applyAlignment="1">
      <alignment horizontal="center" vertical="top"/>
    </xf>
    <xf numFmtId="0" fontId="2" fillId="0" borderId="0" xfId="0" applyFont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B9"/>
  <sheetViews>
    <sheetView tabSelected="1" zoomScaleNormal="100" workbookViewId="0">
      <selection activeCell="B5" sqref="B5"/>
    </sheetView>
  </sheetViews>
  <sheetFormatPr defaultRowHeight="12.5"/>
  <cols>
    <col min="1" max="1" width="27" customWidth="1"/>
    <col min="2" max="2" width="47.81640625" customWidth="1"/>
  </cols>
  <sheetData>
    <row r="3" spans="1:2" ht="18" customHeight="1">
      <c r="A3" s="14" t="s">
        <v>9</v>
      </c>
      <c r="B3" s="16" t="s">
        <v>58</v>
      </c>
    </row>
    <row r="4" spans="1:2" ht="18" customHeight="1">
      <c r="A4" s="14" t="s">
        <v>10</v>
      </c>
      <c r="B4" s="17" t="s">
        <v>25</v>
      </c>
    </row>
    <row r="5" spans="1:2" ht="18" customHeight="1">
      <c r="A5" s="14" t="s">
        <v>11</v>
      </c>
      <c r="B5" s="18"/>
    </row>
    <row r="6" spans="1:2" ht="18" customHeight="1">
      <c r="A6" s="20" t="s">
        <v>43</v>
      </c>
      <c r="B6" s="18">
        <v>46284</v>
      </c>
    </row>
    <row r="7" spans="1:2" ht="18" customHeight="1">
      <c r="A7" s="20" t="s">
        <v>42</v>
      </c>
      <c r="B7" s="18">
        <v>46284</v>
      </c>
    </row>
    <row r="8" spans="1:2" ht="18" customHeight="1">
      <c r="A8" s="14" t="s">
        <v>30</v>
      </c>
      <c r="B8" s="15" t="s">
        <v>41</v>
      </c>
    </row>
    <row r="9" spans="1:2" ht="18" customHeight="1">
      <c r="A9" s="14" t="s">
        <v>12</v>
      </c>
      <c r="B9" s="15" t="s">
        <v>7</v>
      </c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23"/>
  <sheetViews>
    <sheetView topLeftCell="A2" zoomScaleNormal="100" workbookViewId="0">
      <selection activeCell="D4" sqref="D4:H4"/>
    </sheetView>
  </sheetViews>
  <sheetFormatPr defaultRowHeight="12.5"/>
  <cols>
    <col min="1" max="1" width="4.26953125" customWidth="1"/>
    <col min="2" max="2" width="20" customWidth="1"/>
    <col min="3" max="3" width="11.453125" customWidth="1"/>
    <col min="4" max="4" width="4.453125" customWidth="1"/>
    <col min="5" max="10" width="4.26953125" customWidth="1"/>
    <col min="11" max="11" width="11.453125" customWidth="1"/>
    <col min="12" max="12" width="10" customWidth="1"/>
    <col min="13" max="13" width="9.1796875" hidden="1" customWidth="1"/>
  </cols>
  <sheetData>
    <row r="1" spans="1:13" s="22" customFormat="1" ht="18.75" customHeight="1">
      <c r="A1" s="96" t="s">
        <v>17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3" s="22" customFormat="1" ht="24" customHeight="1">
      <c r="A2" s="82" t="str">
        <f>duomenys!B3</f>
        <v>Varėnos taurė 2026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3" s="22" customFormat="1" ht="25.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s="22" customFormat="1" ht="28.5">
      <c r="A4" s="23"/>
      <c r="B4" s="21"/>
      <c r="C4" s="21"/>
      <c r="D4" s="82" t="s">
        <v>16</v>
      </c>
      <c r="E4" s="82"/>
      <c r="F4" s="82"/>
      <c r="G4" s="82"/>
      <c r="H4" s="82"/>
      <c r="I4" s="25"/>
      <c r="J4" s="21"/>
      <c r="K4" s="26"/>
      <c r="L4" s="26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19"/>
      <c r="L5" s="13"/>
    </row>
    <row r="6" spans="1:13" ht="15.5" thickBot="1">
      <c r="A6" s="52" t="s">
        <v>0</v>
      </c>
      <c r="B6" s="36" t="s">
        <v>18</v>
      </c>
      <c r="C6" s="52" t="s">
        <v>1</v>
      </c>
      <c r="D6" s="36">
        <v>1</v>
      </c>
      <c r="E6" s="37">
        <v>2</v>
      </c>
      <c r="F6" s="37">
        <v>3</v>
      </c>
      <c r="G6" s="37">
        <v>4</v>
      </c>
      <c r="H6" s="37">
        <v>5</v>
      </c>
      <c r="I6" s="37" t="s">
        <v>28</v>
      </c>
      <c r="J6" s="38" t="s">
        <v>29</v>
      </c>
      <c r="K6" s="52" t="s">
        <v>2</v>
      </c>
      <c r="L6" s="53" t="s">
        <v>8</v>
      </c>
      <c r="M6" s="5" t="s">
        <v>21</v>
      </c>
    </row>
    <row r="7" spans="1:13" ht="16" thickBot="1">
      <c r="A7" s="42">
        <v>1</v>
      </c>
      <c r="B7" s="75" t="s">
        <v>38</v>
      </c>
      <c r="C7" s="76" t="s">
        <v>36</v>
      </c>
      <c r="D7" s="77">
        <v>240</v>
      </c>
      <c r="E7" s="78">
        <v>180</v>
      </c>
      <c r="F7" s="78">
        <v>180</v>
      </c>
      <c r="G7" s="78">
        <v>180</v>
      </c>
      <c r="H7" s="78">
        <v>180</v>
      </c>
      <c r="I7" s="79"/>
      <c r="J7" s="80"/>
      <c r="K7" s="57">
        <f>0+SUM(D7:J7)</f>
        <v>960</v>
      </c>
      <c r="L7" s="44">
        <f>1000*(SUM(D7:H7))/(SUM($D$7:$H$7))</f>
        <v>1000</v>
      </c>
      <c r="M7" s="51">
        <v>1000</v>
      </c>
    </row>
    <row r="8" spans="1:13" ht="16" thickBot="1">
      <c r="A8" s="62">
        <v>2</v>
      </c>
      <c r="B8" s="61" t="s">
        <v>20</v>
      </c>
      <c r="C8" s="34" t="s">
        <v>4</v>
      </c>
      <c r="D8" s="64">
        <v>240</v>
      </c>
      <c r="E8" s="9">
        <v>180</v>
      </c>
      <c r="F8" s="9">
        <v>145</v>
      </c>
      <c r="G8" s="9">
        <v>180</v>
      </c>
      <c r="H8" s="9">
        <v>180</v>
      </c>
      <c r="I8" s="31"/>
      <c r="J8" s="41"/>
      <c r="K8" s="58">
        <f>0+SUM(D8:J8)</f>
        <v>925</v>
      </c>
      <c r="L8" s="44">
        <f>1000*(SUM(D8:H8))/(SUM($D$7:$H$7))</f>
        <v>963.54166666666663</v>
      </c>
      <c r="M8" s="51">
        <v>950</v>
      </c>
    </row>
    <row r="9" spans="1:13" ht="16" thickBot="1">
      <c r="A9" s="62">
        <v>3</v>
      </c>
      <c r="B9" s="61" t="s">
        <v>69</v>
      </c>
      <c r="C9" s="34" t="s">
        <v>70</v>
      </c>
      <c r="D9" s="63">
        <v>236</v>
      </c>
      <c r="E9" s="32">
        <v>180</v>
      </c>
      <c r="F9" s="32">
        <v>150</v>
      </c>
      <c r="G9" s="32">
        <v>150</v>
      </c>
      <c r="H9" s="32">
        <v>180</v>
      </c>
      <c r="I9" s="31"/>
      <c r="J9" s="41"/>
      <c r="K9" s="58">
        <f>0+SUM(D9:J9)</f>
        <v>896</v>
      </c>
      <c r="L9" s="44">
        <f>1000*(SUM(D9:H9))/(SUM($D$7:$H$7))</f>
        <v>933.33333333333337</v>
      </c>
      <c r="M9" s="51">
        <v>900</v>
      </c>
    </row>
    <row r="10" spans="1:13" ht="16" thickBot="1">
      <c r="A10" s="62">
        <v>4</v>
      </c>
      <c r="B10" s="61" t="s">
        <v>44</v>
      </c>
      <c r="C10" s="33" t="s">
        <v>4</v>
      </c>
      <c r="D10" s="63">
        <v>240</v>
      </c>
      <c r="E10" s="32">
        <v>158</v>
      </c>
      <c r="F10" s="32">
        <v>180</v>
      </c>
      <c r="G10" s="32">
        <v>180</v>
      </c>
      <c r="H10" s="32">
        <v>126</v>
      </c>
      <c r="I10" s="31"/>
      <c r="J10" s="41"/>
      <c r="K10" s="58">
        <f>0+SUM(D10:J10)</f>
        <v>884</v>
      </c>
      <c r="L10" s="44">
        <f>1000*(SUM(D10:H10))/(SUM($D$7:$H$7))</f>
        <v>920.83333333333337</v>
      </c>
      <c r="M10" s="51"/>
    </row>
    <row r="11" spans="1:13" ht="16" thickBot="1">
      <c r="A11" s="62">
        <v>5</v>
      </c>
      <c r="B11" s="61" t="s">
        <v>22</v>
      </c>
      <c r="C11" s="33" t="s">
        <v>6</v>
      </c>
      <c r="D11" s="63">
        <v>200</v>
      </c>
      <c r="E11" s="31">
        <v>180</v>
      </c>
      <c r="F11" s="31">
        <v>180</v>
      </c>
      <c r="G11" s="31">
        <v>116</v>
      </c>
      <c r="H11" s="31">
        <v>180</v>
      </c>
      <c r="I11" s="31"/>
      <c r="J11" s="41"/>
      <c r="K11" s="58">
        <f>0+SUM(D11:J11)</f>
        <v>856</v>
      </c>
      <c r="L11" s="44">
        <f>1000*(SUM(D11:H11))/(SUM($D$7:$H$7))</f>
        <v>891.66666666666663</v>
      </c>
      <c r="M11" s="51"/>
    </row>
    <row r="12" spans="1:13" ht="16" thickBot="1">
      <c r="A12" s="42">
        <v>6</v>
      </c>
      <c r="B12" s="61" t="s">
        <v>71</v>
      </c>
      <c r="C12" s="34" t="s">
        <v>6</v>
      </c>
      <c r="D12" s="64">
        <v>139</v>
      </c>
      <c r="E12" s="8">
        <v>132</v>
      </c>
      <c r="F12" s="8">
        <v>180</v>
      </c>
      <c r="G12" s="8">
        <v>180</v>
      </c>
      <c r="H12" s="8">
        <v>180</v>
      </c>
      <c r="I12" s="31"/>
      <c r="J12" s="41"/>
      <c r="K12" s="58">
        <f>0+SUM(D12:J12)</f>
        <v>811</v>
      </c>
      <c r="L12" s="44">
        <f>1000*(SUM(D12:H12))/(SUM($D$7:$H$7))</f>
        <v>844.79166666666663</v>
      </c>
      <c r="M12" s="51"/>
    </row>
    <row r="13" spans="1:13" ht="16" thickBot="1">
      <c r="A13" s="62">
        <v>7</v>
      </c>
      <c r="B13" s="61" t="s">
        <v>74</v>
      </c>
      <c r="C13" s="33" t="s">
        <v>23</v>
      </c>
      <c r="D13" s="63">
        <v>240</v>
      </c>
      <c r="E13" s="32">
        <v>180</v>
      </c>
      <c r="F13" s="32">
        <v>180</v>
      </c>
      <c r="G13" s="32">
        <v>24</v>
      </c>
      <c r="H13" s="32">
        <v>180</v>
      </c>
      <c r="I13" s="31"/>
      <c r="J13" s="41"/>
      <c r="K13" s="58">
        <f>0+SUM(D13:J13)</f>
        <v>804</v>
      </c>
      <c r="L13" s="44">
        <f>1000*(SUM(D13:H13))/(SUM($D$7:$H$7))</f>
        <v>837.5</v>
      </c>
      <c r="M13" s="51">
        <v>800</v>
      </c>
    </row>
    <row r="14" spans="1:13" ht="16" thickBot="1">
      <c r="A14" s="62">
        <v>8</v>
      </c>
      <c r="B14" s="61" t="s">
        <v>40</v>
      </c>
      <c r="C14" s="33" t="s">
        <v>4</v>
      </c>
      <c r="D14" s="64">
        <v>184</v>
      </c>
      <c r="E14" s="9">
        <v>180</v>
      </c>
      <c r="F14" s="9">
        <v>180</v>
      </c>
      <c r="G14" s="9">
        <v>112</v>
      </c>
      <c r="H14" s="9">
        <v>108</v>
      </c>
      <c r="I14" s="31"/>
      <c r="J14" s="41"/>
      <c r="K14" s="58">
        <f>0+SUM(D14:J14)</f>
        <v>764</v>
      </c>
      <c r="L14" s="44">
        <f>1000*(SUM(D14:H14))/(SUM($D$7:$H$7))</f>
        <v>795.83333333333337</v>
      </c>
      <c r="M14" s="51">
        <v>750</v>
      </c>
    </row>
    <row r="15" spans="1:13" ht="16" thickBot="1">
      <c r="A15" s="62">
        <v>9</v>
      </c>
      <c r="B15" s="60" t="s">
        <v>19</v>
      </c>
      <c r="C15" s="33" t="s">
        <v>5</v>
      </c>
      <c r="D15" s="64">
        <v>240</v>
      </c>
      <c r="E15" s="9">
        <v>9</v>
      </c>
      <c r="F15" s="9">
        <v>180</v>
      </c>
      <c r="G15" s="9">
        <v>180</v>
      </c>
      <c r="H15" s="9">
        <v>137</v>
      </c>
      <c r="I15" s="8"/>
      <c r="J15" s="40"/>
      <c r="K15" s="58">
        <f>0+SUM(D15:J15)</f>
        <v>746</v>
      </c>
      <c r="L15" s="44">
        <f>1000*(SUM(D15:H15))/(SUM($D$7:$H$7))</f>
        <v>777.08333333333337</v>
      </c>
      <c r="M15" s="51">
        <v>550</v>
      </c>
    </row>
    <row r="16" spans="1:13" ht="16" thickBot="1">
      <c r="A16" s="62">
        <v>10</v>
      </c>
      <c r="B16" s="61" t="s">
        <v>45</v>
      </c>
      <c r="C16" s="34" t="s">
        <v>4</v>
      </c>
      <c r="D16" s="63">
        <v>146</v>
      </c>
      <c r="E16" s="32">
        <v>105</v>
      </c>
      <c r="F16" s="32">
        <v>180</v>
      </c>
      <c r="G16" s="32">
        <v>145</v>
      </c>
      <c r="H16" s="32">
        <v>155</v>
      </c>
      <c r="I16" s="31"/>
      <c r="J16" s="41"/>
      <c r="K16" s="58">
        <f>0+SUM(D16:J16)</f>
        <v>731</v>
      </c>
      <c r="L16" s="44">
        <f>1000*(SUM(D16:H16))/(SUM($D$7:$H$7))</f>
        <v>761.45833333333337</v>
      </c>
      <c r="M16" s="51">
        <v>300</v>
      </c>
    </row>
    <row r="17" spans="1:13" ht="16" thickBot="1">
      <c r="A17" s="42">
        <v>11</v>
      </c>
      <c r="B17" s="60" t="s">
        <v>76</v>
      </c>
      <c r="C17" s="33" t="s">
        <v>4</v>
      </c>
      <c r="D17" s="63">
        <v>119</v>
      </c>
      <c r="E17" s="31">
        <v>103</v>
      </c>
      <c r="F17" s="31">
        <v>136</v>
      </c>
      <c r="G17" s="31">
        <v>180</v>
      </c>
      <c r="H17" s="31">
        <v>180</v>
      </c>
      <c r="I17" s="8"/>
      <c r="J17" s="40"/>
      <c r="K17" s="58">
        <f>0+SUM(D17:J17)</f>
        <v>718</v>
      </c>
      <c r="L17" s="44">
        <f>1000*(SUM(D17:H17))/(SUM($D$7:$H$7))</f>
        <v>747.91666666666663</v>
      </c>
      <c r="M17" s="51"/>
    </row>
    <row r="18" spans="1:13" ht="16" thickBot="1">
      <c r="A18" s="62">
        <v>12</v>
      </c>
      <c r="B18" s="61" t="s">
        <v>63</v>
      </c>
      <c r="C18" s="34" t="s">
        <v>4</v>
      </c>
      <c r="D18" s="63">
        <v>0</v>
      </c>
      <c r="E18" s="32">
        <v>156</v>
      </c>
      <c r="F18" s="32">
        <v>98</v>
      </c>
      <c r="G18" s="32">
        <v>180</v>
      </c>
      <c r="H18" s="32">
        <v>180</v>
      </c>
      <c r="I18" s="31"/>
      <c r="J18" s="41"/>
      <c r="K18" s="58">
        <f>0+SUM(D18:J18)</f>
        <v>614</v>
      </c>
      <c r="L18" s="44">
        <f>1000*(SUM(D18:H18))/(SUM($D$7:$H$7))</f>
        <v>639.58333333333337</v>
      </c>
      <c r="M18" s="51"/>
    </row>
    <row r="19" spans="1:13" ht="16" thickBot="1">
      <c r="A19" s="62">
        <v>13</v>
      </c>
      <c r="B19" s="61" t="s">
        <v>46</v>
      </c>
      <c r="C19" s="33" t="s">
        <v>33</v>
      </c>
      <c r="D19" s="63">
        <v>68</v>
      </c>
      <c r="E19" s="31">
        <v>36</v>
      </c>
      <c r="F19" s="31">
        <v>52</v>
      </c>
      <c r="G19" s="31">
        <v>1</v>
      </c>
      <c r="H19" s="31">
        <v>81</v>
      </c>
      <c r="I19" s="31"/>
      <c r="J19" s="41"/>
      <c r="K19" s="58">
        <f>0+SUM(D19:J19)</f>
        <v>238</v>
      </c>
      <c r="L19" s="44">
        <f>1000*(SUM(D19:H19))/(SUM($D$7:$H$7))</f>
        <v>247.91666666666666</v>
      </c>
      <c r="M19" s="51"/>
    </row>
    <row r="20" spans="1:13" ht="15.5">
      <c r="A20" s="62"/>
      <c r="B20" s="61"/>
      <c r="C20" s="34"/>
      <c r="D20" s="63"/>
      <c r="E20" s="32"/>
      <c r="F20" s="32"/>
      <c r="G20" s="32"/>
      <c r="H20" s="32"/>
      <c r="I20" s="31"/>
      <c r="J20" s="41"/>
      <c r="K20" s="58">
        <f t="shared" ref="K7:K20" si="0">0+SUM(D20:J20)</f>
        <v>0</v>
      </c>
      <c r="L20" s="44">
        <f t="shared" ref="L7:L20" si="1">1000*(SUM(D20:H20))/(SUM($D$7:$H$7))</f>
        <v>0</v>
      </c>
      <c r="M20" s="51"/>
    </row>
    <row r="22" spans="1:13" s="11" customFormat="1" ht="24" customHeight="1">
      <c r="B22" s="12" t="s">
        <v>3</v>
      </c>
      <c r="C22" s="81" t="str">
        <f>duomenys!B8</f>
        <v>Gediminas Vaitekūnas</v>
      </c>
      <c r="D22" s="81"/>
      <c r="E22" s="81"/>
      <c r="F22" s="81"/>
      <c r="J22" s="30" t="s">
        <v>13</v>
      </c>
      <c r="K22" s="83">
        <f>duomenys!B6</f>
        <v>46284</v>
      </c>
      <c r="L22" s="83"/>
    </row>
    <row r="23" spans="1:13" s="11" customFormat="1" ht="27.75" customHeight="1">
      <c r="B23" s="3"/>
      <c r="C23" s="81" t="str">
        <f>duomenys!B9</f>
        <v>Virginijus Ivančikas</v>
      </c>
      <c r="D23" s="81"/>
      <c r="E23" s="81"/>
      <c r="F23" s="81"/>
      <c r="J23" s="27"/>
      <c r="K23" s="28" t="str">
        <f>duomenys!B4</f>
        <v>Paluknys</v>
      </c>
      <c r="L23" s="29"/>
    </row>
  </sheetData>
  <sortState xmlns:xlrd2="http://schemas.microsoft.com/office/spreadsheetml/2017/richdata2" ref="B7:L19">
    <sortCondition descending="1" ref="K7:K19"/>
  </sortState>
  <mergeCells count="6">
    <mergeCell ref="A1:L1"/>
    <mergeCell ref="A2:L2"/>
    <mergeCell ref="K22:L22"/>
    <mergeCell ref="D4:H4"/>
    <mergeCell ref="C22:F22"/>
    <mergeCell ref="C23:F23"/>
  </mergeCells>
  <phoneticPr fontId="0" type="noConversion"/>
  <pageMargins left="0.55118110236220474" right="0.55118110236220474" top="0.49" bottom="0.74" header="0.51181102362204722" footer="0.51181102362204722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M13"/>
  <sheetViews>
    <sheetView zoomScaleNormal="100" workbookViewId="0">
      <selection activeCell="D4" sqref="D4:H4"/>
    </sheetView>
  </sheetViews>
  <sheetFormatPr defaultRowHeight="12.5"/>
  <cols>
    <col min="1" max="1" width="4.26953125" customWidth="1"/>
    <col min="2" max="2" width="19.26953125" customWidth="1"/>
    <col min="3" max="3" width="10.7265625" customWidth="1"/>
    <col min="4" max="10" width="4.26953125" customWidth="1"/>
    <col min="11" max="11" width="10.7265625" customWidth="1"/>
    <col min="12" max="12" width="10" customWidth="1"/>
    <col min="13" max="13" width="9.1796875" hidden="1" customWidth="1"/>
  </cols>
  <sheetData>
    <row r="1" spans="1:13" s="22" customFormat="1" ht="18.75" customHeight="1">
      <c r="A1" s="96" t="s">
        <v>17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3" s="22" customFormat="1" ht="24" customHeight="1">
      <c r="A2" s="82" t="str">
        <f>duomenys!B3</f>
        <v>Varėnos taurė 2026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3" s="22" customFormat="1" ht="25.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s="22" customFormat="1" ht="28.5">
      <c r="A4" s="23"/>
      <c r="B4" s="21"/>
      <c r="C4" s="21"/>
      <c r="D4" s="82" t="s">
        <v>14</v>
      </c>
      <c r="E4" s="82"/>
      <c r="F4" s="82"/>
      <c r="G4" s="82"/>
      <c r="H4" s="82"/>
      <c r="I4" s="25"/>
      <c r="J4" s="21"/>
      <c r="K4" s="26"/>
      <c r="L4" s="26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3"/>
      <c r="L5" s="13"/>
    </row>
    <row r="6" spans="1:13" ht="15.5" thickBot="1">
      <c r="A6" s="84" t="s">
        <v>0</v>
      </c>
      <c r="B6" s="91" t="s">
        <v>18</v>
      </c>
      <c r="C6" s="84" t="s">
        <v>1</v>
      </c>
      <c r="D6" s="91">
        <v>1</v>
      </c>
      <c r="E6" s="92">
        <v>2</v>
      </c>
      <c r="F6" s="92">
        <v>3</v>
      </c>
      <c r="G6" s="92">
        <v>4</v>
      </c>
      <c r="H6" s="92">
        <v>5</v>
      </c>
      <c r="I6" s="92" t="s">
        <v>28</v>
      </c>
      <c r="J6" s="93" t="s">
        <v>29</v>
      </c>
      <c r="K6" s="84" t="s">
        <v>2</v>
      </c>
      <c r="L6" s="53" t="s">
        <v>8</v>
      </c>
      <c r="M6" s="5" t="s">
        <v>21</v>
      </c>
    </row>
    <row r="7" spans="1:13" ht="16" thickBot="1">
      <c r="A7" s="6">
        <v>1</v>
      </c>
      <c r="B7" s="85" t="s">
        <v>24</v>
      </c>
      <c r="C7" s="86" t="s">
        <v>4</v>
      </c>
      <c r="D7" s="87">
        <v>240</v>
      </c>
      <c r="E7" s="88">
        <v>175</v>
      </c>
      <c r="F7" s="88">
        <v>180</v>
      </c>
      <c r="G7" s="88">
        <v>180</v>
      </c>
      <c r="H7" s="88">
        <v>180</v>
      </c>
      <c r="I7" s="89"/>
      <c r="J7" s="90"/>
      <c r="K7" s="35">
        <f>0+SUM(D7:J7)</f>
        <v>955</v>
      </c>
      <c r="L7" s="44">
        <f>1000*(SUM(D7:H7))/(SUM($D$7:$H$7))</f>
        <v>1000</v>
      </c>
      <c r="M7" s="10">
        <v>900</v>
      </c>
    </row>
    <row r="8" spans="1:13" ht="16" thickBot="1">
      <c r="A8" s="6">
        <v>2</v>
      </c>
      <c r="B8" s="60" t="s">
        <v>39</v>
      </c>
      <c r="C8" s="33" t="s">
        <v>4</v>
      </c>
      <c r="D8" s="39">
        <v>240</v>
      </c>
      <c r="E8" s="8">
        <v>180</v>
      </c>
      <c r="F8" s="8">
        <v>180</v>
      </c>
      <c r="G8" s="8">
        <v>180</v>
      </c>
      <c r="H8" s="8">
        <v>151</v>
      </c>
      <c r="I8" s="8"/>
      <c r="J8" s="40"/>
      <c r="K8" s="35">
        <f>0+SUM(D8:J8)</f>
        <v>931</v>
      </c>
      <c r="L8" s="44">
        <f>1000*(SUM(D8:H8))/(SUM($D$7:$H$7))</f>
        <v>974.86910994764401</v>
      </c>
      <c r="M8" s="10"/>
    </row>
    <row r="9" spans="1:13" ht="16" thickBot="1">
      <c r="A9" s="6">
        <v>3</v>
      </c>
      <c r="B9" s="60" t="s">
        <v>31</v>
      </c>
      <c r="C9" s="33" t="s">
        <v>6</v>
      </c>
      <c r="D9" s="39">
        <v>205</v>
      </c>
      <c r="E9" s="9">
        <v>180</v>
      </c>
      <c r="F9" s="9">
        <v>170</v>
      </c>
      <c r="G9" s="9">
        <v>180</v>
      </c>
      <c r="H9" s="9">
        <v>180</v>
      </c>
      <c r="I9" s="8"/>
      <c r="J9" s="40"/>
      <c r="K9" s="35">
        <f>0+SUM(D9:J9)</f>
        <v>915</v>
      </c>
      <c r="L9" s="44">
        <f>1000*(SUM(D9:H9))/(SUM($D$7:$H$7))</f>
        <v>958.11518324607334</v>
      </c>
      <c r="M9" s="10"/>
    </row>
    <row r="10" spans="1:13" ht="15.5">
      <c r="A10" s="6">
        <v>4</v>
      </c>
      <c r="B10" s="60" t="s">
        <v>32</v>
      </c>
      <c r="C10" s="33" t="s">
        <v>23</v>
      </c>
      <c r="D10" s="39">
        <v>187</v>
      </c>
      <c r="E10" s="8">
        <v>146</v>
      </c>
      <c r="F10" s="8">
        <v>180</v>
      </c>
      <c r="G10" s="8">
        <v>145</v>
      </c>
      <c r="H10" s="8">
        <v>139</v>
      </c>
      <c r="I10" s="8"/>
      <c r="J10" s="40"/>
      <c r="K10" s="35">
        <f>0+SUM(D10:J10)</f>
        <v>797</v>
      </c>
      <c r="L10" s="44">
        <f>1000*(SUM(D10:H10))/(SUM($D$7:$H$7))</f>
        <v>834.55497382198951</v>
      </c>
      <c r="M10" s="10">
        <v>600</v>
      </c>
    </row>
    <row r="12" spans="1:13" s="11" customFormat="1" ht="24" customHeight="1">
      <c r="B12" s="12" t="s">
        <v>3</v>
      </c>
      <c r="C12" s="97" t="str">
        <f>duomenys!B8</f>
        <v>Gediminas Vaitekūnas</v>
      </c>
      <c r="D12" s="97"/>
      <c r="E12" s="97"/>
      <c r="J12" s="30" t="s">
        <v>13</v>
      </c>
      <c r="K12" s="83">
        <f>duomenys!B7</f>
        <v>46284</v>
      </c>
      <c r="L12" s="83"/>
    </row>
    <row r="13" spans="1:13" s="11" customFormat="1" ht="27.75" customHeight="1">
      <c r="B13" s="3"/>
      <c r="C13" s="81" t="str">
        <f>duomenys!B9</f>
        <v>Virginijus Ivančikas</v>
      </c>
      <c r="D13" s="81"/>
      <c r="E13" s="81"/>
      <c r="F13" s="81"/>
      <c r="J13" s="27"/>
      <c r="K13" s="28" t="str">
        <f>duomenys!B4</f>
        <v>Paluknys</v>
      </c>
      <c r="L13" s="29"/>
    </row>
  </sheetData>
  <sortState xmlns:xlrd2="http://schemas.microsoft.com/office/spreadsheetml/2017/richdata2" ref="B7:L10">
    <sortCondition descending="1" ref="K7:K10"/>
  </sortState>
  <mergeCells count="5">
    <mergeCell ref="A1:L1"/>
    <mergeCell ref="A2:L2"/>
    <mergeCell ref="D4:H4"/>
    <mergeCell ref="K12:L12"/>
    <mergeCell ref="C13:F13"/>
  </mergeCells>
  <phoneticPr fontId="0" type="noConversion"/>
  <pageMargins left="0.55118110236220474" right="0.55118110236220474" top="0.98425196850393704" bottom="0.74" header="0.51181102362204722" footer="0.51181102362204722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4"/>
  <sheetViews>
    <sheetView zoomScaleNormal="100" workbookViewId="0">
      <selection activeCell="D4" sqref="D4:H4"/>
    </sheetView>
  </sheetViews>
  <sheetFormatPr defaultRowHeight="12.5"/>
  <cols>
    <col min="1" max="1" width="4.26953125" customWidth="1"/>
    <col min="2" max="2" width="20.81640625" customWidth="1"/>
    <col min="3" max="3" width="10.7265625" customWidth="1"/>
    <col min="4" max="10" width="4.26953125" customWidth="1"/>
    <col min="11" max="11" width="11.453125" customWidth="1"/>
    <col min="12" max="12" width="10.1796875" customWidth="1"/>
    <col min="13" max="13" width="9.1796875" hidden="1" customWidth="1"/>
  </cols>
  <sheetData>
    <row r="1" spans="1:13" s="22" customFormat="1" ht="18.75" customHeight="1">
      <c r="A1" s="96" t="s">
        <v>17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3" s="22" customFormat="1" ht="24" customHeight="1">
      <c r="A2" s="82" t="str">
        <f>duomenys!B3</f>
        <v>Varėnos taurė 2026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3" s="22" customFormat="1" ht="25.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s="22" customFormat="1" ht="28.5">
      <c r="A4" s="23"/>
      <c r="B4" s="21"/>
      <c r="C4" s="21"/>
      <c r="D4" s="82" t="s">
        <v>15</v>
      </c>
      <c r="E4" s="82"/>
      <c r="F4" s="82"/>
      <c r="G4" s="82"/>
      <c r="H4" s="82"/>
      <c r="I4" s="25"/>
      <c r="J4" s="21"/>
      <c r="K4" s="26"/>
      <c r="L4" s="26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3"/>
      <c r="L5" s="13"/>
    </row>
    <row r="6" spans="1:13" ht="15.5" thickBot="1">
      <c r="A6" s="52" t="s">
        <v>0</v>
      </c>
      <c r="B6" s="36" t="s">
        <v>18</v>
      </c>
      <c r="C6" s="52" t="s">
        <v>1</v>
      </c>
      <c r="D6" s="36">
        <v>1</v>
      </c>
      <c r="E6" s="37">
        <v>2</v>
      </c>
      <c r="F6" s="37">
        <v>3</v>
      </c>
      <c r="G6" s="37">
        <v>4</v>
      </c>
      <c r="H6" s="37">
        <v>5</v>
      </c>
      <c r="I6" s="37" t="s">
        <v>28</v>
      </c>
      <c r="J6" s="38" t="s">
        <v>29</v>
      </c>
      <c r="K6" s="52" t="s">
        <v>2</v>
      </c>
      <c r="L6" s="53" t="s">
        <v>8</v>
      </c>
      <c r="M6" s="66" t="s">
        <v>21</v>
      </c>
    </row>
    <row r="7" spans="1:13" s="49" customFormat="1" ht="15.5">
      <c r="A7" s="67">
        <v>1</v>
      </c>
      <c r="B7" s="59" t="s">
        <v>72</v>
      </c>
      <c r="C7" s="54" t="s">
        <v>33</v>
      </c>
      <c r="D7" s="56">
        <v>240</v>
      </c>
      <c r="E7" s="56">
        <v>180</v>
      </c>
      <c r="F7" s="56">
        <v>180</v>
      </c>
      <c r="G7" s="56">
        <v>180</v>
      </c>
      <c r="H7" s="56">
        <v>180</v>
      </c>
      <c r="I7" s="54"/>
      <c r="J7" s="54"/>
      <c r="K7" s="55">
        <f>0+SUM(D7:J7)</f>
        <v>960</v>
      </c>
      <c r="L7" s="68">
        <f>1000*(SUM(D7:H7))/(SUM($D$7:$H$7))</f>
        <v>1000</v>
      </c>
      <c r="M7" s="50"/>
    </row>
    <row r="8" spans="1:13" s="49" customFormat="1" ht="15.5">
      <c r="A8" s="67">
        <v>2</v>
      </c>
      <c r="B8" s="59" t="s">
        <v>73</v>
      </c>
      <c r="C8" s="54" t="s">
        <v>33</v>
      </c>
      <c r="D8" s="56">
        <v>240</v>
      </c>
      <c r="E8" s="56">
        <v>180</v>
      </c>
      <c r="F8" s="56">
        <v>180</v>
      </c>
      <c r="G8" s="56">
        <v>180</v>
      </c>
      <c r="H8" s="56">
        <v>180</v>
      </c>
      <c r="I8" s="54"/>
      <c r="J8" s="54"/>
      <c r="K8" s="55">
        <f>0+SUM(D8:J8)</f>
        <v>960</v>
      </c>
      <c r="L8" s="68">
        <f>1000*(SUM(D8:H8))/(SUM($D$7:$H$7))</f>
        <v>1000</v>
      </c>
      <c r="M8" s="50"/>
    </row>
    <row r="9" spans="1:13" s="49" customFormat="1" ht="15.5">
      <c r="A9" s="67">
        <v>3</v>
      </c>
      <c r="B9" s="59" t="s">
        <v>47</v>
      </c>
      <c r="C9" s="54" t="s">
        <v>48</v>
      </c>
      <c r="D9" s="56">
        <v>240</v>
      </c>
      <c r="E9" s="56">
        <v>180</v>
      </c>
      <c r="F9" s="56">
        <v>180</v>
      </c>
      <c r="G9" s="56">
        <v>180</v>
      </c>
      <c r="H9" s="56">
        <v>124</v>
      </c>
      <c r="I9" s="54"/>
      <c r="J9" s="54"/>
      <c r="K9" s="55">
        <f>0+SUM(D9:J9)</f>
        <v>904</v>
      </c>
      <c r="L9" s="68">
        <f>1000*(SUM(D9:H9))/(SUM($D$7:$H$7))</f>
        <v>941.66666666666663</v>
      </c>
      <c r="M9" s="50"/>
    </row>
    <row r="10" spans="1:13" s="49" customFormat="1" ht="15.5">
      <c r="A10" s="67">
        <v>4</v>
      </c>
      <c r="B10" s="59" t="s">
        <v>34</v>
      </c>
      <c r="C10" s="54" t="s">
        <v>23</v>
      </c>
      <c r="D10" s="56">
        <v>193</v>
      </c>
      <c r="E10" s="56">
        <v>0</v>
      </c>
      <c r="F10" s="56">
        <v>180</v>
      </c>
      <c r="G10" s="56">
        <v>180</v>
      </c>
      <c r="H10" s="56">
        <v>180</v>
      </c>
      <c r="I10" s="54"/>
      <c r="J10" s="54"/>
      <c r="K10" s="55">
        <f>0+SUM(D10:J10)</f>
        <v>733</v>
      </c>
      <c r="L10" s="68">
        <f>1000*(SUM(D10:H10))/(SUM($D$7:$H$7))</f>
        <v>763.54166666666663</v>
      </c>
      <c r="M10" s="50"/>
    </row>
    <row r="11" spans="1:13" s="49" customFormat="1" ht="16" thickBot="1">
      <c r="A11" s="69">
        <v>5</v>
      </c>
      <c r="B11" s="59" t="s">
        <v>35</v>
      </c>
      <c r="C11" s="54" t="s">
        <v>36</v>
      </c>
      <c r="D11" s="56">
        <v>132</v>
      </c>
      <c r="E11" s="56">
        <v>172</v>
      </c>
      <c r="F11" s="56">
        <v>118</v>
      </c>
      <c r="G11" s="56">
        <v>59</v>
      </c>
      <c r="H11" s="56">
        <v>0</v>
      </c>
      <c r="I11" s="54"/>
      <c r="J11" s="54"/>
      <c r="K11" s="55">
        <f>0+SUM(D11:J11)</f>
        <v>481</v>
      </c>
      <c r="L11" s="68">
        <f>1000*(SUM(D11:H11))/(SUM($D$7:$H$7))</f>
        <v>501.04166666666669</v>
      </c>
      <c r="M11" s="50"/>
    </row>
    <row r="13" spans="1:13" s="11" customFormat="1" ht="24" customHeight="1">
      <c r="B13" s="12" t="s">
        <v>3</v>
      </c>
      <c r="C13" s="97" t="str">
        <f>duomenys!B8</f>
        <v>Gediminas Vaitekūnas</v>
      </c>
      <c r="D13" s="97"/>
      <c r="E13" s="97"/>
      <c r="J13" s="30" t="s">
        <v>13</v>
      </c>
      <c r="K13" s="83">
        <f>duomenys!B7</f>
        <v>46284</v>
      </c>
      <c r="L13" s="83"/>
    </row>
    <row r="14" spans="1:13" s="11" customFormat="1" ht="27.75" customHeight="1">
      <c r="B14" s="3"/>
      <c r="C14" s="81" t="str">
        <f>duomenys!B9</f>
        <v>Virginijus Ivančikas</v>
      </c>
      <c r="D14" s="81"/>
      <c r="E14" s="81"/>
      <c r="F14" s="81"/>
      <c r="J14" s="27"/>
      <c r="K14" s="28" t="str">
        <f>duomenys!B4</f>
        <v>Paluknys</v>
      </c>
      <c r="L14" s="29"/>
    </row>
  </sheetData>
  <sortState xmlns:xlrd2="http://schemas.microsoft.com/office/spreadsheetml/2017/richdata2" ref="B7:L11">
    <sortCondition descending="1" ref="K7:K11"/>
  </sortState>
  <mergeCells count="5">
    <mergeCell ref="A1:L1"/>
    <mergeCell ref="A2:L2"/>
    <mergeCell ref="D4:H4"/>
    <mergeCell ref="K13:L13"/>
    <mergeCell ref="C14:F14"/>
  </mergeCells>
  <phoneticPr fontId="0" type="noConversion"/>
  <pageMargins left="0.55118110236220474" right="0.55118110236220474" top="0.98425196850393704" bottom="0.74" header="0.51181102362204722" footer="0.51181102362204722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6F26B-F678-49D7-A4E3-C705F399920A}">
  <dimension ref="A1:M12"/>
  <sheetViews>
    <sheetView workbookViewId="0">
      <selection activeCell="D4" sqref="D4:H4"/>
    </sheetView>
  </sheetViews>
  <sheetFormatPr defaultRowHeight="12.5"/>
  <cols>
    <col min="1" max="1" width="4.26953125" customWidth="1"/>
    <col min="2" max="2" width="20.54296875" customWidth="1"/>
    <col min="3" max="3" width="10" customWidth="1"/>
    <col min="4" max="10" width="4.26953125" customWidth="1"/>
    <col min="11" max="11" width="11.453125" customWidth="1"/>
    <col min="12" max="12" width="10.7265625" customWidth="1"/>
    <col min="13" max="13" width="9.1796875" hidden="1" customWidth="1"/>
  </cols>
  <sheetData>
    <row r="1" spans="1:13" s="22" customFormat="1" ht="18.75" customHeight="1">
      <c r="A1" s="96" t="s">
        <v>17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3" s="22" customFormat="1" ht="24" customHeight="1">
      <c r="A2" s="82" t="str">
        <f>duomenys!B3</f>
        <v>Varėnos taurė 2026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3" s="22" customFormat="1" ht="25.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s="22" customFormat="1" ht="28.5">
      <c r="A4" s="23"/>
      <c r="B4" s="21"/>
      <c r="C4" s="21"/>
      <c r="D4" s="82" t="s">
        <v>27</v>
      </c>
      <c r="E4" s="82"/>
      <c r="F4" s="82"/>
      <c r="G4" s="82"/>
      <c r="H4" s="82"/>
      <c r="I4" s="25"/>
      <c r="J4" s="21"/>
      <c r="K4" s="26"/>
      <c r="L4" s="26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3"/>
      <c r="L5" s="13"/>
    </row>
    <row r="6" spans="1:13" ht="15.5" thickBot="1">
      <c r="A6" s="52" t="s">
        <v>0</v>
      </c>
      <c r="B6" s="36" t="s">
        <v>18</v>
      </c>
      <c r="C6" s="52" t="s">
        <v>1</v>
      </c>
      <c r="D6" s="36">
        <v>1</v>
      </c>
      <c r="E6" s="37">
        <v>2</v>
      </c>
      <c r="F6" s="37">
        <v>3</v>
      </c>
      <c r="G6" s="37">
        <v>4</v>
      </c>
      <c r="H6" s="37">
        <v>5</v>
      </c>
      <c r="I6" s="37">
        <v>6</v>
      </c>
      <c r="J6" s="38">
        <v>7</v>
      </c>
      <c r="K6" s="52" t="s">
        <v>2</v>
      </c>
      <c r="L6" s="53" t="s">
        <v>8</v>
      </c>
      <c r="M6" s="5" t="s">
        <v>21</v>
      </c>
    </row>
    <row r="7" spans="1:13" ht="16" thickBot="1">
      <c r="A7" s="42">
        <v>1</v>
      </c>
      <c r="B7" s="47" t="s">
        <v>64</v>
      </c>
      <c r="C7" s="48" t="s">
        <v>4</v>
      </c>
      <c r="D7" s="65">
        <v>240</v>
      </c>
      <c r="E7" s="70">
        <v>0</v>
      </c>
      <c r="F7" s="70">
        <v>180</v>
      </c>
      <c r="G7" s="70">
        <v>0</v>
      </c>
      <c r="H7" s="70">
        <v>0</v>
      </c>
      <c r="I7" s="45"/>
      <c r="J7" s="46"/>
      <c r="K7" s="43">
        <f>0+SUM(D7:J7)</f>
        <v>420</v>
      </c>
      <c r="L7" s="44">
        <f>1000*(SUM(D7:H7))/(SUM($D$7:$H$7))</f>
        <v>1000</v>
      </c>
      <c r="M7" s="10">
        <v>1000</v>
      </c>
    </row>
    <row r="8" spans="1:13" ht="16" thickBot="1">
      <c r="A8" s="42">
        <v>2</v>
      </c>
      <c r="B8" s="47" t="s">
        <v>75</v>
      </c>
      <c r="C8" s="48" t="s">
        <v>33</v>
      </c>
      <c r="D8" s="65">
        <v>4</v>
      </c>
      <c r="E8" s="70">
        <v>73</v>
      </c>
      <c r="F8" s="70">
        <v>86</v>
      </c>
      <c r="G8" s="70">
        <v>60</v>
      </c>
      <c r="H8" s="70">
        <v>33</v>
      </c>
      <c r="I8" s="45"/>
      <c r="J8" s="46"/>
      <c r="K8" s="43">
        <f>0+SUM(D8:J8)</f>
        <v>256</v>
      </c>
      <c r="L8" s="44">
        <f>1000*(SUM(D8:H8))/(SUM($D$7:$H$7))</f>
        <v>609.52380952380952</v>
      </c>
      <c r="M8" s="72"/>
    </row>
    <row r="9" spans="1:13" ht="15.5">
      <c r="A9" s="42"/>
      <c r="B9" s="47"/>
      <c r="C9" s="48"/>
      <c r="D9" s="65"/>
      <c r="E9" s="70"/>
      <c r="F9" s="70"/>
      <c r="G9" s="70"/>
      <c r="H9" s="70"/>
      <c r="I9" s="45"/>
      <c r="J9" s="46"/>
      <c r="K9" s="43">
        <f>0+SUM(D9:J9)</f>
        <v>0</v>
      </c>
      <c r="L9" s="44">
        <f>1000*(SUM(D9:H9))/(SUM($D$7:$H$7))</f>
        <v>0</v>
      </c>
      <c r="M9" s="72"/>
    </row>
    <row r="11" spans="1:13" s="11" customFormat="1" ht="24" customHeight="1">
      <c r="B11" s="12" t="s">
        <v>3</v>
      </c>
      <c r="C11" s="97" t="str">
        <f>duomenys!B8</f>
        <v>Gediminas Vaitekūnas</v>
      </c>
      <c r="D11" s="97"/>
      <c r="E11" s="97"/>
      <c r="J11" s="30" t="s">
        <v>13</v>
      </c>
      <c r="K11" s="83">
        <f>duomenys!B7</f>
        <v>46284</v>
      </c>
      <c r="L11" s="83"/>
    </row>
    <row r="12" spans="1:13" s="11" customFormat="1" ht="27.75" customHeight="1">
      <c r="B12" s="3"/>
      <c r="C12" s="81" t="str">
        <f>duomenys!B9</f>
        <v>Virginijus Ivančikas</v>
      </c>
      <c r="D12" s="81"/>
      <c r="E12" s="81"/>
      <c r="F12" s="81"/>
      <c r="J12" s="27"/>
      <c r="K12" s="28" t="str">
        <f>duomenys!B4</f>
        <v>Paluknys</v>
      </c>
      <c r="L12" s="29"/>
    </row>
  </sheetData>
  <sortState xmlns:xlrd2="http://schemas.microsoft.com/office/spreadsheetml/2017/richdata2" ref="B7:L9">
    <sortCondition descending="1" ref="K7:K9"/>
  </sortState>
  <mergeCells count="5">
    <mergeCell ref="A1:L1"/>
    <mergeCell ref="A2:L2"/>
    <mergeCell ref="D4:H4"/>
    <mergeCell ref="K11:L11"/>
    <mergeCell ref="C12:F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A042-ABD9-4156-A3F4-7305CCA79E74}">
  <dimension ref="A1:M14"/>
  <sheetViews>
    <sheetView workbookViewId="0">
      <selection activeCell="D4" sqref="D4:H4"/>
    </sheetView>
  </sheetViews>
  <sheetFormatPr defaultRowHeight="12.5"/>
  <cols>
    <col min="1" max="1" width="4.26953125" customWidth="1"/>
    <col min="2" max="2" width="21.1796875" customWidth="1"/>
    <col min="3" max="3" width="10" customWidth="1"/>
    <col min="4" max="10" width="4.26953125" customWidth="1"/>
    <col min="11" max="11" width="11.453125" customWidth="1"/>
    <col min="12" max="12" width="10" customWidth="1"/>
    <col min="13" max="13" width="9.1796875" hidden="1" customWidth="1"/>
  </cols>
  <sheetData>
    <row r="1" spans="1:13" s="22" customFormat="1" ht="18.75" customHeight="1">
      <c r="A1" s="96" t="s">
        <v>17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3" s="22" customFormat="1" ht="24" customHeight="1">
      <c r="A2" s="82" t="str">
        <f>duomenys!B3</f>
        <v>Varėnos taurė 2026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3" s="22" customFormat="1" ht="25.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s="22" customFormat="1" ht="28.5">
      <c r="A4" s="23"/>
      <c r="B4" s="21"/>
      <c r="C4" s="21"/>
      <c r="D4" s="82" t="s">
        <v>26</v>
      </c>
      <c r="E4" s="82"/>
      <c r="F4" s="82"/>
      <c r="G4" s="82"/>
      <c r="H4" s="82"/>
      <c r="I4" s="25"/>
      <c r="J4" s="21"/>
      <c r="K4" s="26"/>
      <c r="L4" s="26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3"/>
      <c r="L5" s="13"/>
    </row>
    <row r="6" spans="1:13" ht="15.5" thickBot="1">
      <c r="A6" s="84" t="s">
        <v>0</v>
      </c>
      <c r="B6" s="91" t="s">
        <v>18</v>
      </c>
      <c r="C6" s="84" t="s">
        <v>1</v>
      </c>
      <c r="D6" s="91">
        <v>1</v>
      </c>
      <c r="E6" s="92">
        <v>2</v>
      </c>
      <c r="F6" s="92">
        <v>3</v>
      </c>
      <c r="G6" s="92">
        <v>4</v>
      </c>
      <c r="H6" s="92">
        <v>5</v>
      </c>
      <c r="I6" s="92">
        <v>6</v>
      </c>
      <c r="J6" s="93">
        <v>7</v>
      </c>
      <c r="K6" s="84" t="s">
        <v>2</v>
      </c>
      <c r="L6" s="53" t="s">
        <v>8</v>
      </c>
      <c r="M6" s="5" t="s">
        <v>21</v>
      </c>
    </row>
    <row r="7" spans="1:13" ht="16" thickBot="1">
      <c r="A7" s="6">
        <v>1</v>
      </c>
      <c r="B7" s="94" t="s">
        <v>50</v>
      </c>
      <c r="C7" s="95" t="s">
        <v>33</v>
      </c>
      <c r="D7" s="87">
        <v>66</v>
      </c>
      <c r="E7" s="89">
        <v>113</v>
      </c>
      <c r="F7" s="89">
        <v>120</v>
      </c>
      <c r="G7" s="89">
        <v>43</v>
      </c>
      <c r="H7" s="89">
        <v>90</v>
      </c>
      <c r="I7" s="89"/>
      <c r="J7" s="90"/>
      <c r="K7" s="6">
        <f>0+SUM(D7:J7)</f>
        <v>432</v>
      </c>
      <c r="L7" s="44">
        <f>1000*(SUM(D7:H7))/(SUM($D$7:$H$7))</f>
        <v>1000</v>
      </c>
      <c r="M7" s="10"/>
    </row>
    <row r="8" spans="1:13" ht="16" thickBot="1">
      <c r="A8" s="62">
        <v>2</v>
      </c>
      <c r="B8" s="7" t="s">
        <v>52</v>
      </c>
      <c r="C8" s="71" t="s">
        <v>25</v>
      </c>
      <c r="D8" s="39">
        <v>80</v>
      </c>
      <c r="E8" s="8">
        <v>53</v>
      </c>
      <c r="F8" s="8">
        <v>83</v>
      </c>
      <c r="G8" s="8">
        <v>45</v>
      </c>
      <c r="H8" s="8">
        <v>42</v>
      </c>
      <c r="I8" s="8"/>
      <c r="J8" s="40"/>
      <c r="K8" s="6">
        <f>0+SUM(D8:J8)</f>
        <v>303</v>
      </c>
      <c r="L8" s="44">
        <f>1000*(SUM(D8:H8))/(SUM($D$7:$H$7))</f>
        <v>701.38888888888891</v>
      </c>
      <c r="M8" s="10"/>
    </row>
    <row r="9" spans="1:13" ht="16" thickBot="1">
      <c r="A9" s="62">
        <v>3</v>
      </c>
      <c r="B9" s="7" t="s">
        <v>51</v>
      </c>
      <c r="C9" s="71" t="s">
        <v>33</v>
      </c>
      <c r="D9" s="39">
        <v>93</v>
      </c>
      <c r="E9" s="8">
        <v>120</v>
      </c>
      <c r="F9" s="8">
        <v>36</v>
      </c>
      <c r="G9" s="8">
        <v>3</v>
      </c>
      <c r="H9" s="8">
        <v>51</v>
      </c>
      <c r="I9" s="8"/>
      <c r="J9" s="40"/>
      <c r="K9" s="6">
        <f>0+SUM(D9:J9)</f>
        <v>303</v>
      </c>
      <c r="L9" s="44">
        <f>1000*(SUM(D9:H9))/(SUM($D$7:$H$7))</f>
        <v>701.38888888888891</v>
      </c>
      <c r="M9" s="10"/>
    </row>
    <row r="10" spans="1:13" ht="15.5">
      <c r="A10" s="62">
        <v>4</v>
      </c>
      <c r="B10" s="7" t="s">
        <v>59</v>
      </c>
      <c r="C10" s="71" t="s">
        <v>33</v>
      </c>
      <c r="D10" s="39">
        <v>51</v>
      </c>
      <c r="E10" s="8">
        <v>90</v>
      </c>
      <c r="F10" s="8">
        <v>32</v>
      </c>
      <c r="G10" s="8">
        <v>35</v>
      </c>
      <c r="H10" s="8">
        <v>66</v>
      </c>
      <c r="I10" s="8"/>
      <c r="J10" s="40"/>
      <c r="K10" s="6">
        <f>0+SUM(D10:J10)</f>
        <v>274</v>
      </c>
      <c r="L10" s="44">
        <f>1000*(SUM(D10:H10))/(SUM($D$7:$H$7))</f>
        <v>634.25925925925924</v>
      </c>
      <c r="M10" s="10"/>
    </row>
    <row r="11" spans="1:13" ht="15.5">
      <c r="A11" s="62">
        <v>5</v>
      </c>
      <c r="B11" s="7" t="s">
        <v>62</v>
      </c>
      <c r="C11" s="71" t="s">
        <v>33</v>
      </c>
      <c r="D11" s="39">
        <v>0</v>
      </c>
      <c r="E11" s="8">
        <v>0</v>
      </c>
      <c r="F11" s="8"/>
      <c r="G11" s="8"/>
      <c r="H11" s="8"/>
      <c r="I11" s="8"/>
      <c r="J11" s="40"/>
      <c r="K11" s="6"/>
      <c r="L11" s="10"/>
      <c r="M11" s="10"/>
    </row>
    <row r="13" spans="1:13" s="11" customFormat="1" ht="24" customHeight="1">
      <c r="B13" s="12" t="s">
        <v>3</v>
      </c>
      <c r="C13" s="97" t="str">
        <f>duomenys!B8</f>
        <v>Gediminas Vaitekūnas</v>
      </c>
      <c r="D13" s="97"/>
      <c r="E13" s="97"/>
      <c r="J13" s="30" t="s">
        <v>13</v>
      </c>
      <c r="K13" s="83">
        <f>duomenys!B7</f>
        <v>46284</v>
      </c>
      <c r="L13" s="83"/>
    </row>
    <row r="14" spans="1:13" s="11" customFormat="1" ht="27.75" customHeight="1">
      <c r="B14" s="3"/>
      <c r="C14" s="81" t="str">
        <f>duomenys!B9</f>
        <v>Virginijus Ivančikas</v>
      </c>
      <c r="D14" s="81"/>
      <c r="E14" s="81"/>
      <c r="F14" s="81"/>
      <c r="J14" s="27"/>
      <c r="K14" s="28" t="str">
        <f>duomenys!B4</f>
        <v>Paluknys</v>
      </c>
      <c r="L14" s="29"/>
    </row>
  </sheetData>
  <sortState xmlns:xlrd2="http://schemas.microsoft.com/office/spreadsheetml/2017/richdata2" ref="B7:L11">
    <sortCondition descending="1" ref="K7:K11"/>
  </sortState>
  <mergeCells count="5">
    <mergeCell ref="A1:L1"/>
    <mergeCell ref="A2:L2"/>
    <mergeCell ref="D4:H4"/>
    <mergeCell ref="K13:L13"/>
    <mergeCell ref="C14:F1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E7DB9-C34A-4E6A-9BFC-30154B30CE6C}">
  <dimension ref="A1:M23"/>
  <sheetViews>
    <sheetView workbookViewId="0">
      <selection activeCell="D4" sqref="D4:H4"/>
    </sheetView>
  </sheetViews>
  <sheetFormatPr defaultRowHeight="12.5"/>
  <cols>
    <col min="1" max="1" width="4.26953125" customWidth="1"/>
    <col min="2" max="2" width="23.90625" customWidth="1"/>
    <col min="3" max="3" width="10" customWidth="1"/>
    <col min="4" max="8" width="4.26953125" customWidth="1"/>
    <col min="9" max="10" width="3.6328125" customWidth="1"/>
    <col min="11" max="11" width="11.453125" customWidth="1"/>
    <col min="12" max="12" width="10" customWidth="1"/>
    <col min="13" max="13" width="9.1796875" hidden="1" customWidth="1"/>
  </cols>
  <sheetData>
    <row r="1" spans="1:13" s="22" customFormat="1" ht="18.75" customHeight="1">
      <c r="A1" s="96" t="s">
        <v>17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3" s="22" customFormat="1" ht="24" customHeight="1">
      <c r="A2" s="82" t="str">
        <f>duomenys!B3</f>
        <v>Varėnos taurė 2026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3" s="22" customFormat="1" ht="25.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s="22" customFormat="1" ht="28.5">
      <c r="A4" s="23"/>
      <c r="B4" s="21"/>
      <c r="C4" s="21"/>
      <c r="D4" s="82" t="s">
        <v>37</v>
      </c>
      <c r="E4" s="82"/>
      <c r="F4" s="82"/>
      <c r="G4" s="82"/>
      <c r="H4" s="82"/>
      <c r="I4" s="25"/>
      <c r="J4" s="21"/>
      <c r="K4" s="26"/>
      <c r="L4" s="26"/>
    </row>
    <row r="5" spans="1:13" ht="23.25" customHeight="1" thickBot="1">
      <c r="A5" s="1"/>
      <c r="B5" s="3"/>
      <c r="C5" s="4"/>
      <c r="D5" s="4"/>
      <c r="E5" s="3"/>
      <c r="F5" s="3"/>
      <c r="G5" s="2"/>
      <c r="H5" s="2"/>
      <c r="I5" s="2"/>
      <c r="J5" s="2"/>
      <c r="K5" s="3"/>
      <c r="L5" s="13"/>
    </row>
    <row r="6" spans="1:13" ht="15.5" thickBot="1">
      <c r="A6" s="52" t="s">
        <v>0</v>
      </c>
      <c r="B6" s="36" t="s">
        <v>18</v>
      </c>
      <c r="C6" s="52" t="s">
        <v>1</v>
      </c>
      <c r="D6" s="36">
        <v>1</v>
      </c>
      <c r="E6" s="37">
        <v>2</v>
      </c>
      <c r="F6" s="37">
        <v>3</v>
      </c>
      <c r="G6" s="37">
        <v>4</v>
      </c>
      <c r="H6" s="37">
        <v>5</v>
      </c>
      <c r="I6" s="37">
        <v>6</v>
      </c>
      <c r="J6" s="38">
        <v>7</v>
      </c>
      <c r="K6" s="52" t="s">
        <v>2</v>
      </c>
      <c r="L6" s="53" t="s">
        <v>8</v>
      </c>
      <c r="M6" s="5" t="s">
        <v>21</v>
      </c>
    </row>
    <row r="7" spans="1:13" ht="15.5">
      <c r="A7" s="42">
        <v>1</v>
      </c>
      <c r="B7" s="47" t="s">
        <v>52</v>
      </c>
      <c r="C7" s="74" t="s">
        <v>25</v>
      </c>
      <c r="D7" s="65">
        <v>16</v>
      </c>
      <c r="E7" s="45">
        <v>21</v>
      </c>
      <c r="F7" s="45">
        <v>24</v>
      </c>
      <c r="G7" s="45">
        <v>16</v>
      </c>
      <c r="H7" s="45">
        <v>15</v>
      </c>
      <c r="I7" s="45"/>
      <c r="J7" s="46"/>
      <c r="K7" s="42">
        <f>0+SUM(D7:J7)</f>
        <v>92</v>
      </c>
      <c r="L7" s="44">
        <f>1000*(SUM(D7:H7))/(SUM($D$7:$H$7))</f>
        <v>1000</v>
      </c>
      <c r="M7" s="10">
        <v>1000</v>
      </c>
    </row>
    <row r="8" spans="1:13" ht="15.5">
      <c r="A8" s="62">
        <v>2</v>
      </c>
      <c r="B8" s="7" t="s">
        <v>49</v>
      </c>
      <c r="C8" s="73" t="s">
        <v>4</v>
      </c>
      <c r="D8" s="39">
        <v>19</v>
      </c>
      <c r="E8" s="8">
        <v>13</v>
      </c>
      <c r="F8" s="8">
        <v>19</v>
      </c>
      <c r="G8" s="8">
        <v>17</v>
      </c>
      <c r="H8" s="8">
        <v>14</v>
      </c>
      <c r="I8" s="8"/>
      <c r="J8" s="40"/>
      <c r="K8" s="6">
        <f>0+SUM(D8:J8)</f>
        <v>82</v>
      </c>
      <c r="L8" s="10">
        <f>1000*(SUM(D8:H8))/(SUM($D$7:$H$7))</f>
        <v>891.304347826087</v>
      </c>
      <c r="M8" s="10"/>
    </row>
    <row r="9" spans="1:13" ht="15.5">
      <c r="A9" s="62">
        <v>3</v>
      </c>
      <c r="B9" s="7" t="s">
        <v>55</v>
      </c>
      <c r="C9" s="73" t="s">
        <v>4</v>
      </c>
      <c r="D9" s="39">
        <v>19</v>
      </c>
      <c r="E9" s="8">
        <v>15</v>
      </c>
      <c r="F9" s="8">
        <v>14</v>
      </c>
      <c r="G9" s="8">
        <v>4</v>
      </c>
      <c r="H9" s="8">
        <v>13</v>
      </c>
      <c r="I9" s="8"/>
      <c r="J9" s="40"/>
      <c r="K9" s="6">
        <f>0+SUM(D9:J9)</f>
        <v>65</v>
      </c>
      <c r="L9" s="10">
        <f>1000*(SUM(D9:H9))/(SUM($D$7:$H$7))</f>
        <v>706.52173913043475</v>
      </c>
      <c r="M9" s="10"/>
    </row>
    <row r="10" spans="1:13" ht="15.5">
      <c r="A10" s="62">
        <v>4</v>
      </c>
      <c r="B10" s="7" t="s">
        <v>67</v>
      </c>
      <c r="C10" s="73" t="s">
        <v>4</v>
      </c>
      <c r="D10" s="39">
        <v>3</v>
      </c>
      <c r="E10" s="8">
        <v>16</v>
      </c>
      <c r="F10" s="8">
        <v>13</v>
      </c>
      <c r="G10" s="8">
        <v>16</v>
      </c>
      <c r="H10" s="8">
        <v>12</v>
      </c>
      <c r="I10" s="8"/>
      <c r="J10" s="40"/>
      <c r="K10" s="6">
        <f>0+SUM(D10:J10)</f>
        <v>60</v>
      </c>
      <c r="L10" s="10">
        <f>1000*(SUM(D10:H10))/(SUM($D$7:$H$7))</f>
        <v>652.17391304347825</v>
      </c>
      <c r="M10" s="10"/>
    </row>
    <row r="11" spans="1:13" ht="15.5">
      <c r="A11" s="62">
        <v>5</v>
      </c>
      <c r="B11" s="7" t="s">
        <v>54</v>
      </c>
      <c r="C11" s="73" t="s">
        <v>33</v>
      </c>
      <c r="D11" s="39">
        <v>10</v>
      </c>
      <c r="E11" s="8">
        <v>18</v>
      </c>
      <c r="F11" s="8">
        <v>12</v>
      </c>
      <c r="G11" s="8">
        <v>9</v>
      </c>
      <c r="H11" s="8">
        <v>8</v>
      </c>
      <c r="I11" s="8"/>
      <c r="J11" s="40"/>
      <c r="K11" s="6">
        <f>0+SUM(D11:J11)</f>
        <v>57</v>
      </c>
      <c r="L11" s="10">
        <f>1000*(SUM(D11:H11))/(SUM($D$7:$H$7))</f>
        <v>619.56521739130437</v>
      </c>
      <c r="M11" s="10"/>
    </row>
    <row r="12" spans="1:13" ht="15.5">
      <c r="A12" s="62">
        <v>6</v>
      </c>
      <c r="B12" s="7" t="s">
        <v>68</v>
      </c>
      <c r="C12" s="73" t="s">
        <v>4</v>
      </c>
      <c r="D12" s="39">
        <v>10</v>
      </c>
      <c r="E12" s="8">
        <v>13</v>
      </c>
      <c r="F12" s="8">
        <v>2</v>
      </c>
      <c r="G12" s="8">
        <v>8</v>
      </c>
      <c r="H12" s="8">
        <v>3</v>
      </c>
      <c r="I12" s="8"/>
      <c r="J12" s="40"/>
      <c r="K12" s="6">
        <f>0+SUM(D12:J12)</f>
        <v>36</v>
      </c>
      <c r="L12" s="10">
        <f>1000*(SUM(D12:H12))/(SUM($D$7:$H$7))</f>
        <v>391.30434782608694</v>
      </c>
      <c r="M12" s="10"/>
    </row>
    <row r="13" spans="1:13" ht="15.5">
      <c r="A13" s="62">
        <v>7</v>
      </c>
      <c r="B13" s="7" t="s">
        <v>56</v>
      </c>
      <c r="C13" s="73" t="s">
        <v>33</v>
      </c>
      <c r="D13" s="39">
        <v>9</v>
      </c>
      <c r="E13" s="8">
        <v>6</v>
      </c>
      <c r="F13" s="8">
        <v>7</v>
      </c>
      <c r="G13" s="8">
        <v>4</v>
      </c>
      <c r="H13" s="8">
        <v>10</v>
      </c>
      <c r="I13" s="8"/>
      <c r="J13" s="40"/>
      <c r="K13" s="6">
        <f>0+SUM(D13:J13)</f>
        <v>36</v>
      </c>
      <c r="L13" s="10">
        <f>1000*(SUM(D13:H13))/(SUM($D$7:$H$7))</f>
        <v>391.30434782608694</v>
      </c>
      <c r="M13" s="10"/>
    </row>
    <row r="14" spans="1:13" ht="15.5">
      <c r="A14" s="62">
        <v>8</v>
      </c>
      <c r="B14" s="7" t="s">
        <v>57</v>
      </c>
      <c r="C14" s="73" t="s">
        <v>33</v>
      </c>
      <c r="D14" s="39">
        <v>6</v>
      </c>
      <c r="E14" s="8">
        <v>8</v>
      </c>
      <c r="F14" s="8">
        <v>4</v>
      </c>
      <c r="G14" s="8">
        <v>9</v>
      </c>
      <c r="H14" s="8">
        <v>4</v>
      </c>
      <c r="I14" s="8"/>
      <c r="J14" s="40"/>
      <c r="K14" s="6">
        <f>0+SUM(D14:J14)</f>
        <v>31</v>
      </c>
      <c r="L14" s="10">
        <f>1000*(SUM(D14:H14))/(SUM($D$7:$H$7))</f>
        <v>336.95652173913044</v>
      </c>
      <c r="M14" s="10"/>
    </row>
    <row r="15" spans="1:13" ht="15.5">
      <c r="A15" s="62">
        <v>9</v>
      </c>
      <c r="B15" s="7" t="s">
        <v>61</v>
      </c>
      <c r="C15" s="73" t="s">
        <v>33</v>
      </c>
      <c r="D15" s="39">
        <v>9</v>
      </c>
      <c r="E15" s="8">
        <v>2</v>
      </c>
      <c r="F15" s="8">
        <v>3</v>
      </c>
      <c r="G15" s="8">
        <v>3</v>
      </c>
      <c r="H15" s="8">
        <v>3</v>
      </c>
      <c r="I15" s="8"/>
      <c r="J15" s="40"/>
      <c r="K15" s="6">
        <f>0+SUM(D15:J15)</f>
        <v>20</v>
      </c>
      <c r="L15" s="10">
        <f>1000*(SUM(D15:H15))/(SUM($D$7:$H$7))</f>
        <v>217.39130434782609</v>
      </c>
      <c r="M15" s="10"/>
    </row>
    <row r="16" spans="1:13" ht="15.5">
      <c r="A16" s="62">
        <v>10</v>
      </c>
      <c r="B16" s="7" t="s">
        <v>66</v>
      </c>
      <c r="C16" s="73" t="s">
        <v>4</v>
      </c>
      <c r="D16" s="39">
        <v>3</v>
      </c>
      <c r="E16" s="8">
        <v>3</v>
      </c>
      <c r="F16" s="8">
        <v>3</v>
      </c>
      <c r="G16" s="8">
        <v>8</v>
      </c>
      <c r="H16" s="8">
        <v>3</v>
      </c>
      <c r="I16" s="8"/>
      <c r="J16" s="40"/>
      <c r="K16" s="6">
        <f>0+SUM(D16:J16)</f>
        <v>20</v>
      </c>
      <c r="L16" s="10">
        <f>1000*(SUM(D16:H16))/(SUM($D$7:$H$7))</f>
        <v>217.39130434782609</v>
      </c>
      <c r="M16" s="10"/>
    </row>
    <row r="17" spans="1:13" ht="15.5">
      <c r="A17" s="62">
        <v>11</v>
      </c>
      <c r="B17" s="7" t="s">
        <v>60</v>
      </c>
      <c r="C17" s="73" t="s">
        <v>33</v>
      </c>
      <c r="D17" s="39">
        <v>4</v>
      </c>
      <c r="E17" s="8">
        <v>6</v>
      </c>
      <c r="F17" s="8">
        <v>3</v>
      </c>
      <c r="G17" s="8">
        <v>3</v>
      </c>
      <c r="H17" s="8">
        <v>3</v>
      </c>
      <c r="I17" s="8"/>
      <c r="J17" s="40"/>
      <c r="K17" s="6">
        <f>0+SUM(D17:J17)</f>
        <v>19</v>
      </c>
      <c r="L17" s="10">
        <f>1000*(SUM(D17:H17))/(SUM($D$7:$H$7))</f>
        <v>206.52173913043478</v>
      </c>
      <c r="M17" s="10"/>
    </row>
    <row r="18" spans="1:13" ht="15.5">
      <c r="A18" s="62">
        <v>12</v>
      </c>
      <c r="B18" s="7" t="s">
        <v>53</v>
      </c>
      <c r="C18" s="73" t="s">
        <v>33</v>
      </c>
      <c r="D18" s="39">
        <v>7</v>
      </c>
      <c r="E18" s="8">
        <v>3</v>
      </c>
      <c r="F18" s="8">
        <v>2</v>
      </c>
      <c r="G18" s="8">
        <v>3</v>
      </c>
      <c r="H18" s="8">
        <v>2</v>
      </c>
      <c r="I18" s="8"/>
      <c r="J18" s="40"/>
      <c r="K18" s="6">
        <f>0+SUM(D18:J18)</f>
        <v>17</v>
      </c>
      <c r="L18" s="10">
        <f>1000*(SUM(D18:H18))/(SUM($D$7:$H$7))</f>
        <v>184.78260869565219</v>
      </c>
      <c r="M18" s="10"/>
    </row>
    <row r="19" spans="1:13" ht="15.5">
      <c r="A19" s="62">
        <v>13</v>
      </c>
      <c r="B19" s="7" t="s">
        <v>65</v>
      </c>
      <c r="C19" s="73" t="s">
        <v>4</v>
      </c>
      <c r="D19" s="39">
        <v>1</v>
      </c>
      <c r="E19" s="8">
        <v>2</v>
      </c>
      <c r="F19" s="8">
        <v>1</v>
      </c>
      <c r="G19" s="8">
        <v>1</v>
      </c>
      <c r="H19" s="8">
        <v>5</v>
      </c>
      <c r="I19" s="8"/>
      <c r="J19" s="40"/>
      <c r="K19" s="6">
        <f>0+SUM(D19:J19)</f>
        <v>10</v>
      </c>
      <c r="L19" s="10">
        <f>1000*(SUM(D19:H19))/(SUM($D$7:$H$7))</f>
        <v>108.69565217391305</v>
      </c>
      <c r="M19" s="10"/>
    </row>
    <row r="20" spans="1:13" ht="15.5">
      <c r="A20" s="62"/>
      <c r="B20" s="7"/>
      <c r="C20" s="73"/>
      <c r="D20" s="39"/>
      <c r="E20" s="8"/>
      <c r="F20" s="8"/>
      <c r="G20" s="8"/>
      <c r="H20" s="8"/>
      <c r="I20" s="8"/>
      <c r="J20" s="40"/>
      <c r="K20" s="6">
        <f t="shared" ref="K20" si="0">0+SUM(D20:J20)</f>
        <v>0</v>
      </c>
      <c r="L20" s="10">
        <f t="shared" ref="L20" si="1">1000*(SUM(D20:H20))/(SUM($D$7:$H$7))</f>
        <v>0</v>
      </c>
      <c r="M20" s="10"/>
    </row>
    <row r="22" spans="1:13" s="11" customFormat="1" ht="24" customHeight="1">
      <c r="B22" s="12" t="s">
        <v>3</v>
      </c>
      <c r="C22" s="97" t="str">
        <f>duomenys!B8</f>
        <v>Gediminas Vaitekūnas</v>
      </c>
      <c r="D22" s="97"/>
      <c r="E22" s="97"/>
      <c r="J22" s="30" t="s">
        <v>13</v>
      </c>
      <c r="K22" s="83">
        <f>duomenys!B7</f>
        <v>46284</v>
      </c>
      <c r="L22" s="83"/>
    </row>
    <row r="23" spans="1:13" s="11" customFormat="1" ht="27.75" customHeight="1">
      <c r="B23" s="3"/>
      <c r="C23" s="81" t="str">
        <f>duomenys!B9</f>
        <v>Virginijus Ivančikas</v>
      </c>
      <c r="D23" s="81"/>
      <c r="E23" s="81"/>
      <c r="F23" s="81"/>
      <c r="J23" s="27"/>
      <c r="K23" s="28" t="str">
        <f>duomenys!B4</f>
        <v>Paluknys</v>
      </c>
      <c r="L23" s="29"/>
    </row>
  </sheetData>
  <sortState xmlns:xlrd2="http://schemas.microsoft.com/office/spreadsheetml/2017/richdata2" ref="B7:L19">
    <sortCondition descending="1" ref="K7:K19"/>
  </sortState>
  <mergeCells count="5">
    <mergeCell ref="A1:L1"/>
    <mergeCell ref="A2:L2"/>
    <mergeCell ref="D4:H4"/>
    <mergeCell ref="K22:L22"/>
    <mergeCell ref="C23:F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7</vt:i4>
      </vt:variant>
      <vt:variant>
        <vt:lpstr>Įvardytieji diapazonai</vt:lpstr>
      </vt:variant>
      <vt:variant>
        <vt:i4>3</vt:i4>
      </vt:variant>
    </vt:vector>
  </HeadingPairs>
  <TitlesOfParts>
    <vt:vector size="10" baseType="lpstr">
      <vt:lpstr>duomenys</vt:lpstr>
      <vt:lpstr>F1A</vt:lpstr>
      <vt:lpstr>F1B</vt:lpstr>
      <vt:lpstr>F1C</vt:lpstr>
      <vt:lpstr>F1G</vt:lpstr>
      <vt:lpstr>F1H</vt:lpstr>
      <vt:lpstr>HLG</vt:lpstr>
      <vt:lpstr>F1A!Print_Area</vt:lpstr>
      <vt:lpstr>F1B!Print_Area</vt:lpstr>
      <vt:lpstr>F1C!Print_Area</vt:lpstr>
    </vt:vector>
  </TitlesOfParts>
  <Company>chata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montis</dc:creator>
  <cp:lastModifiedBy>Virgis</cp:lastModifiedBy>
  <cp:lastPrinted>2026-09-19T17:27:58Z</cp:lastPrinted>
  <dcterms:created xsi:type="dcterms:W3CDTF">2007-06-11T10:37:28Z</dcterms:created>
  <dcterms:modified xsi:type="dcterms:W3CDTF">2026-09-19T17:35:59Z</dcterms:modified>
</cp:coreProperties>
</file>